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etb\Nextcloud\Digisterker\Digisterker - vluchtelingen\Aanpak DS voor vluchtelingen\"/>
    </mc:Choice>
  </mc:AlternateContent>
  <xr:revisionPtr revIDLastSave="0" documentId="13_ncr:1_{8713070F-25BD-4209-8749-2C123F308FD5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oelichting" sheetId="10" r:id="rId1"/>
    <sheet name="1 Begroting – vul parameters in" sheetId="5" r:id="rId2"/>
    <sheet name="2 Resultaat – alles aanpasbaar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9" l="1"/>
  <c r="D44" i="9"/>
  <c r="D41" i="9"/>
  <c r="D40" i="9"/>
  <c r="D39" i="9"/>
  <c r="D38" i="9"/>
  <c r="D37" i="9"/>
  <c r="D36" i="9"/>
  <c r="D24" i="9"/>
  <c r="B22" i="9"/>
  <c r="C41" i="9"/>
  <c r="C39" i="9"/>
  <c r="C37" i="9"/>
  <c r="B41" i="9"/>
  <c r="B40" i="9"/>
  <c r="B38" i="9"/>
  <c r="C33" i="9"/>
  <c r="C30" i="9"/>
  <c r="C29" i="9"/>
  <c r="C27" i="9"/>
  <c r="C26" i="9"/>
  <c r="C25" i="9"/>
  <c r="C24" i="9"/>
  <c r="B33" i="9"/>
  <c r="B31" i="9"/>
  <c r="B29" i="9"/>
  <c r="B28" i="9"/>
  <c r="B26" i="9"/>
  <c r="B25" i="9"/>
  <c r="B24" i="9"/>
  <c r="B21" i="9"/>
  <c r="A31" i="9" s="1"/>
  <c r="B20" i="9"/>
  <c r="A28" i="9" s="1"/>
  <c r="B19" i="9"/>
  <c r="B18" i="9"/>
  <c r="A30" i="9" s="1"/>
  <c r="B17" i="9"/>
  <c r="A27" i="9" s="1"/>
  <c r="B16" i="9"/>
  <c r="A38" i="9" s="1"/>
  <c r="B15" i="9"/>
  <c r="B14" i="9"/>
  <c r="B13" i="9"/>
  <c r="B12" i="9"/>
  <c r="B11" i="9"/>
  <c r="B10" i="9"/>
  <c r="B9" i="9"/>
  <c r="B8" i="9"/>
  <c r="B7" i="9"/>
  <c r="B6" i="9"/>
  <c r="B5" i="9"/>
  <c r="A40" i="9" s="1"/>
  <c r="B4" i="9"/>
  <c r="A49" i="9" s="1"/>
  <c r="B3" i="9"/>
  <c r="A30" i="5"/>
  <c r="A49" i="5"/>
  <c r="A48" i="5"/>
  <c r="A45" i="5"/>
  <c r="D41" i="5"/>
  <c r="C40" i="5"/>
  <c r="D40" i="5" s="1"/>
  <c r="A40" i="5"/>
  <c r="B39" i="5"/>
  <c r="D39" i="5" s="1"/>
  <c r="A39" i="5"/>
  <c r="C38" i="5"/>
  <c r="D38" i="5" s="1"/>
  <c r="A38" i="5"/>
  <c r="B37" i="5"/>
  <c r="D37" i="5" s="1"/>
  <c r="A37" i="5"/>
  <c r="C36" i="5"/>
  <c r="C36" i="9" s="1"/>
  <c r="B36" i="5"/>
  <c r="B36" i="9" s="1"/>
  <c r="A36" i="5"/>
  <c r="D33" i="5"/>
  <c r="C32" i="5"/>
  <c r="C32" i="9" s="1"/>
  <c r="B32" i="5"/>
  <c r="B32" i="9" s="1"/>
  <c r="A32" i="5"/>
  <c r="C31" i="5"/>
  <c r="C31" i="9" s="1"/>
  <c r="D31" i="9" s="1"/>
  <c r="A31" i="5"/>
  <c r="B30" i="5"/>
  <c r="D30" i="5" s="1"/>
  <c r="D29" i="5"/>
  <c r="C28" i="5"/>
  <c r="D28" i="5" s="1"/>
  <c r="A28" i="5"/>
  <c r="B27" i="5"/>
  <c r="D27" i="5" s="1"/>
  <c r="A27" i="5"/>
  <c r="D26" i="5"/>
  <c r="D25" i="5"/>
  <c r="D24" i="5"/>
  <c r="A45" i="9" l="1"/>
  <c r="A39" i="9"/>
  <c r="A36" i="9"/>
  <c r="D33" i="9"/>
  <c r="D29" i="9"/>
  <c r="D26" i="9"/>
  <c r="D25" i="9"/>
  <c r="B30" i="9"/>
  <c r="D30" i="9" s="1"/>
  <c r="C38" i="9"/>
  <c r="C28" i="9"/>
  <c r="D28" i="9" s="1"/>
  <c r="B27" i="9"/>
  <c r="D27" i="9" s="1"/>
  <c r="D32" i="9"/>
  <c r="C40" i="9"/>
  <c r="B39" i="9"/>
  <c r="B37" i="9"/>
  <c r="A37" i="9"/>
  <c r="A32" i="9"/>
  <c r="A48" i="9"/>
  <c r="C42" i="5"/>
  <c r="C49" i="5" s="1"/>
  <c r="B42" i="5"/>
  <c r="B45" i="5" s="1"/>
  <c r="B45" i="9" s="1"/>
  <c r="B34" i="5"/>
  <c r="B44" i="5" s="1"/>
  <c r="B44" i="9" s="1"/>
  <c r="C34" i="5"/>
  <c r="C44" i="5" s="1"/>
  <c r="C44" i="9" s="1"/>
  <c r="D32" i="5"/>
  <c r="D31" i="5"/>
  <c r="D36" i="5"/>
  <c r="D34" i="9" l="1"/>
  <c r="C34" i="9"/>
  <c r="B34" i="9"/>
  <c r="C42" i="9"/>
  <c r="C49" i="9" s="1"/>
  <c r="B42" i="9"/>
  <c r="B49" i="9" s="1"/>
  <c r="D34" i="5"/>
  <c r="D44" i="5" s="1"/>
  <c r="D42" i="9"/>
  <c r="D49" i="9" s="1"/>
  <c r="B46" i="9"/>
  <c r="B48" i="9" s="1"/>
  <c r="D42" i="5"/>
  <c r="D49" i="5" s="1"/>
  <c r="B46" i="5"/>
  <c r="C45" i="5"/>
  <c r="C45" i="9" s="1"/>
  <c r="B49" i="5"/>
  <c r="C46" i="9" l="1"/>
  <c r="C48" i="9" s="1"/>
  <c r="B48" i="5"/>
  <c r="C46" i="5"/>
  <c r="D45" i="5"/>
  <c r="D46" i="9" s="1"/>
  <c r="D48" i="9" s="1"/>
  <c r="C48" i="5" l="1"/>
  <c r="D46" i="5"/>
  <c r="D48" i="5" l="1"/>
</calcChain>
</file>

<file path=xl/sharedStrings.xml><?xml version="1.0" encoding="utf-8"?>
<sst xmlns="http://schemas.openxmlformats.org/spreadsheetml/2006/main" count="123" uniqueCount="54">
  <si>
    <t>Uitvoeringskosten per cursus</t>
  </si>
  <si>
    <t>Licentiekosten Digisterker</t>
  </si>
  <si>
    <t>Bibliotheek</t>
  </si>
  <si>
    <t>totaal</t>
  </si>
  <si>
    <t>per uur</t>
  </si>
  <si>
    <t>per dagdeel</t>
  </si>
  <si>
    <t xml:space="preserve">cursussen </t>
  </si>
  <si>
    <t>Deelnemers per cursus</t>
  </si>
  <si>
    <t>Aantal dagdelen per cursus</t>
  </si>
  <si>
    <t>deelnemers</t>
  </si>
  <si>
    <t>dagdelen</t>
  </si>
  <si>
    <t>Voorbereiding van aanbod (eenmalige kosten)</t>
  </si>
  <si>
    <t>Uren coördinatie bibliotheek</t>
  </si>
  <si>
    <t>uur</t>
  </si>
  <si>
    <t>Uren coördinatie VluchtelingenWerk</t>
  </si>
  <si>
    <t>Uren docententraining (professioneel)</t>
  </si>
  <si>
    <t>Tarief coördinatie bibliotheek</t>
  </si>
  <si>
    <t>Tarief docent (vrijwilliger)</t>
  </si>
  <si>
    <t>Tarief tolk (vrijwilliger)</t>
  </si>
  <si>
    <t>Tarief docent (professioneel)</t>
  </si>
  <si>
    <t>Uren voorbereiding eerste keer (professioneel)</t>
  </si>
  <si>
    <t>Uren docententraining (vrijwilliger)</t>
  </si>
  <si>
    <t>Uren cursusuitvoering incl. voorbereiding per keer (vrijwilliger)</t>
  </si>
  <si>
    <t>Uren cursusuitvoering incl. voorbereiding per keer (professioneel)</t>
  </si>
  <si>
    <t>Kosten computers</t>
  </si>
  <si>
    <t>Uren voorbereiding eerste keer (vrijwilliger en tolk)</t>
  </si>
  <si>
    <t>Overige eenmalige kosten</t>
  </si>
  <si>
    <t>Kosten docententraining Digisterker</t>
  </si>
  <si>
    <t>per dagdeel van 4 uur</t>
  </si>
  <si>
    <t>Overige uitvoeringskosten</t>
  </si>
  <si>
    <t>Tarief kosten cursusruimte bibliotheek</t>
  </si>
  <si>
    <t>Tarief kosten werkboeken</t>
  </si>
  <si>
    <t>per werkboek</t>
  </si>
  <si>
    <t>Eenmalige opstartkosten</t>
  </si>
  <si>
    <t>Kosten eerste jaar</t>
  </si>
  <si>
    <t>Ambitie eerste jaar</t>
  </si>
  <si>
    <t>Uren werving en screening deelnemers per cursus (VluchtelingenWerk)</t>
  </si>
  <si>
    <t>Tarief coördinatie VluchtelingenWerk</t>
  </si>
  <si>
    <t>TOTAAL voorbereidingskosten</t>
  </si>
  <si>
    <t>TOTAAL uitvoeringskosten per cursus</t>
  </si>
  <si>
    <t>TOTAAL eerste jaar</t>
  </si>
  <si>
    <t>Kosten per cursist</t>
  </si>
  <si>
    <t>Begroting Digisterker voor vluchtelingen</t>
  </si>
  <si>
    <t>Tarief kosten cursusruimte VluchtelingenWerk</t>
  </si>
  <si>
    <t>VOG-verklaringen begeleiders</t>
  </si>
  <si>
    <t xml:space="preserve"> </t>
  </si>
  <si>
    <r>
      <t xml:space="preserve">Begroting Digisterker voor vluchtelingen
</t>
    </r>
    <r>
      <rPr>
        <b/>
        <sz val="14"/>
        <color rgb="FFFF0000"/>
        <rFont val="Calibri"/>
        <family val="2"/>
        <scheme val="minor"/>
      </rPr>
      <t>(rekenmodel - vul parameterwaarden in)</t>
    </r>
  </si>
  <si>
    <t>Rekenmodel voor het maken van een begroting voor 'Digisterker voor vluchtelingen'</t>
  </si>
  <si>
    <t>Vluchtelingenwerk</t>
  </si>
  <si>
    <r>
      <rPr>
        <b/>
        <sz val="10"/>
        <color theme="1"/>
        <rFont val="Verdana"/>
        <family val="2"/>
      </rPr>
      <t>Toelichting</t>
    </r>
    <r>
      <rPr>
        <sz val="10"/>
        <color theme="1"/>
        <rFont val="Verdana"/>
        <family val="2"/>
      </rPr>
      <t xml:space="preserve">
Dit rekenmodel helpt u bij het maken van een begroting. Daarvoor heeft u een aantal gegevens nodig, zoals het aantal cursussen, de uurtarieven van de coördinator en docenten en hun verwachte ureninzet. 
Naast dit tabblad bestaat deze Excel-werkmap uit 2 tabbladen, die hieronder beschreven staan.</t>
    </r>
  </si>
  <si>
    <r>
      <rPr>
        <b/>
        <sz val="10"/>
        <color theme="1"/>
        <rFont val="Verdana"/>
        <family val="2"/>
      </rPr>
      <t>1 Begroting – vul parameters in</t>
    </r>
    <r>
      <rPr>
        <sz val="10"/>
        <color theme="1"/>
        <rFont val="Verdana"/>
        <family val="2"/>
      </rPr>
      <t xml:space="preserve">
In dit tabblad vult u eerst de waarden van een aantal parameters van het rekenmodel in, zoals uren, tarieven en aantallen. Op basis hiervan worden de bedragen in de begroting uitgerekend. In dit tabblad ziet u meteen het effect van aanpassing van rekenmodelparameters.</t>
    </r>
  </si>
  <si>
    <r>
      <rPr>
        <b/>
        <sz val="10"/>
        <color theme="1"/>
        <rFont val="Verdana"/>
        <family val="2"/>
      </rPr>
      <t>2 Resultaat – alles aanpasbaar</t>
    </r>
    <r>
      <rPr>
        <sz val="10"/>
        <color theme="1"/>
        <rFont val="Verdana"/>
        <family val="2"/>
      </rPr>
      <t xml:space="preserve">
In dit tabblad komt het resultaat van de berekening van het vorige tabblad (1) te staan. U kunt alles in dit tabblad (2) aanpassen, dus ook de bedragen en de benamingen van de begrotingsposten. Ook kunt u eventueel posten toevoegen of verwijderen, door rijen toe te voegen of te verwijderen. </t>
    </r>
    <r>
      <rPr>
        <b/>
        <sz val="10"/>
        <color rgb="FFFF0000"/>
        <rFont val="Verdana"/>
        <family val="2"/>
      </rPr>
      <t>Maar wees voorzichtig:</t>
    </r>
    <r>
      <rPr>
        <sz val="10"/>
        <color theme="1"/>
        <rFont val="Verdana"/>
        <family val="2"/>
      </rPr>
      <t xml:space="preserve"> als u een cel overschrijft, dan overschrijft u een formule en klopt de berekening of de beschrijving van de begrotingspost mogelijk niet meer. De berekende totalen kunt u in dit tabblad niet overschrijven.</t>
    </r>
  </si>
  <si>
    <r>
      <t xml:space="preserve">In dit tabblad kunt u alles aanpassen, dus ook de bedragen en de benamingen van de begrotingsposten. Ook kunt u eventueel posten toevoegen of verwijderen, door rijen toe te voegen of te verwijderen.
</t>
    </r>
    <r>
      <rPr>
        <b/>
        <i/>
        <sz val="11"/>
        <color rgb="FFFF0000"/>
        <rFont val="Calibri"/>
        <family val="2"/>
        <scheme val="minor"/>
      </rPr>
      <t>WEES VOORZICHTIG:</t>
    </r>
    <r>
      <rPr>
        <i/>
        <sz val="11"/>
        <color theme="1"/>
        <rFont val="Calibri"/>
        <family val="2"/>
        <scheme val="minor"/>
      </rPr>
      <t xml:space="preserve"> als u een cel overschrijft, dan overschrijft u een formule en klopt de berekening of de beschrijving van de begrotingspost mogelijk niet meer. De berekende totalen kunt u in dit tabblad niet overschrijven.</t>
    </r>
  </si>
  <si>
    <r>
      <t xml:space="preserve">In deze begroting gaan we uit van 1 professional als docent van de bibliotheek, 1 vrijwilliger als docent van VluchtelingenWerk (of een andere samenwerkingspartner) en de ondersteuning van 1 vrijwilliger als tolk.
Vul voor het maken van een indicatieve begroting hieronder de </t>
    </r>
    <r>
      <rPr>
        <b/>
        <sz val="11"/>
        <color rgb="FFFF0000"/>
        <rFont val="Calibri"/>
        <family val="2"/>
        <scheme val="minor"/>
      </rPr>
      <t>rode</t>
    </r>
    <r>
      <rPr>
        <i/>
        <sz val="11"/>
        <color theme="1"/>
        <rFont val="Calibri"/>
        <family val="2"/>
        <scheme val="minor"/>
      </rPr>
      <t xml:space="preserve"> getallen in; dit zijn de parameterwaarden van het rekenmodel. De </t>
    </r>
    <r>
      <rPr>
        <sz val="11"/>
        <color theme="1"/>
        <rFont val="Calibri"/>
        <family val="2"/>
        <scheme val="minor"/>
      </rPr>
      <t>zwarte</t>
    </r>
    <r>
      <rPr>
        <i/>
        <sz val="11"/>
        <color theme="1"/>
        <rFont val="Calibri"/>
        <family val="2"/>
        <scheme val="minor"/>
      </rPr>
      <t xml:space="preserve"> getallen zijn de berekende waarden. 
Dit tabblad is beveiligd en u kunt hier alleen de rode getallen invullen. In het tabblad '2 Resultaat - alles aanpasbaar' ziet u het resultaat van de berekening en kunt u alles aanpassen, dus ook de bedragen en de benamingen van de begrotingsposten. Ook kunt u daar eventueel posten toevoegen of verwijderen, door rijen toe te voegen of te verwijderen.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</si>
</sst>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24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Verdana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3" xfId="0" applyFont="1" applyBorder="1"/>
    <xf numFmtId="0" fontId="8" fillId="0" borderId="2" xfId="0" applyFont="1" applyBorder="1"/>
    <xf numFmtId="0" fontId="13" fillId="0" borderId="2" xfId="0" applyFont="1" applyBorder="1"/>
    <xf numFmtId="0" fontId="13" fillId="0" borderId="0" xfId="0" applyFont="1" applyBorder="1"/>
    <xf numFmtId="0" fontId="10" fillId="0" borderId="3" xfId="0" applyFont="1" applyBorder="1"/>
    <xf numFmtId="0" fontId="10" fillId="0" borderId="0" xfId="0" applyFont="1"/>
    <xf numFmtId="0" fontId="11" fillId="0" borderId="0" xfId="0" applyFont="1" applyBorder="1"/>
    <xf numFmtId="0" fontId="7" fillId="0" borderId="2" xfId="0" applyFont="1" applyBorder="1"/>
    <xf numFmtId="0" fontId="11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11" fillId="2" borderId="5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6" fillId="0" borderId="2" xfId="0" applyFont="1" applyBorder="1"/>
    <xf numFmtId="164" fontId="8" fillId="0" borderId="5" xfId="0" applyNumberFormat="1" applyFont="1" applyBorder="1"/>
    <xf numFmtId="0" fontId="5" fillId="0" borderId="2" xfId="0" applyFont="1" applyBorder="1"/>
    <xf numFmtId="164" fontId="13" fillId="0" borderId="10" xfId="0" applyNumberFormat="1" applyFont="1" applyBorder="1"/>
    <xf numFmtId="0" fontId="5" fillId="0" borderId="0" xfId="0" applyFont="1" applyBorder="1"/>
    <xf numFmtId="0" fontId="4" fillId="0" borderId="2" xfId="0" applyFont="1" applyBorder="1"/>
    <xf numFmtId="164" fontId="13" fillId="0" borderId="5" xfId="0" applyNumberFormat="1" applyFont="1" applyBorder="1"/>
    <xf numFmtId="0" fontId="17" fillId="0" borderId="0" xfId="0" applyFont="1" applyBorder="1" applyProtection="1">
      <protection locked="0"/>
    </xf>
    <xf numFmtId="164" fontId="17" fillId="0" borderId="0" xfId="0" applyNumberFormat="1" applyFont="1" applyBorder="1" applyProtection="1">
      <protection locked="0"/>
    </xf>
    <xf numFmtId="164" fontId="17" fillId="0" borderId="5" xfId="0" applyNumberFormat="1" applyFont="1" applyBorder="1" applyProtection="1">
      <protection locked="0"/>
    </xf>
    <xf numFmtId="164" fontId="13" fillId="0" borderId="5" xfId="0" applyNumberFormat="1" applyFont="1" applyBorder="1" applyProtection="1"/>
    <xf numFmtId="0" fontId="16" fillId="3" borderId="6" xfId="0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right"/>
    </xf>
    <xf numFmtId="164" fontId="11" fillId="3" borderId="5" xfId="0" applyNumberFormat="1" applyFont="1" applyFill="1" applyBorder="1"/>
    <xf numFmtId="0" fontId="19" fillId="0" borderId="2" xfId="0" applyFont="1" applyBorder="1" applyAlignment="1">
      <alignment horizontal="right"/>
    </xf>
    <xf numFmtId="164" fontId="19" fillId="3" borderId="9" xfId="0" applyNumberFormat="1" applyFont="1" applyFill="1" applyBorder="1"/>
    <xf numFmtId="0" fontId="4" fillId="0" borderId="9" xfId="0" applyFont="1" applyBorder="1"/>
    <xf numFmtId="0" fontId="4" fillId="0" borderId="1" xfId="0" applyFont="1" applyBorder="1"/>
    <xf numFmtId="0" fontId="19" fillId="0" borderId="10" xfId="0" applyFont="1" applyBorder="1" applyAlignment="1">
      <alignment horizontal="right"/>
    </xf>
    <xf numFmtId="0" fontId="4" fillId="0" borderId="4" xfId="0" applyFont="1" applyBorder="1"/>
    <xf numFmtId="164" fontId="19" fillId="3" borderId="9" xfId="0" applyNumberFormat="1" applyFont="1" applyFill="1" applyBorder="1" applyProtection="1"/>
    <xf numFmtId="164" fontId="11" fillId="3" borderId="5" xfId="0" applyNumberFormat="1" applyFont="1" applyFill="1" applyBorder="1" applyProtection="1"/>
    <xf numFmtId="0" fontId="16" fillId="3" borderId="6" xfId="0" applyFont="1" applyFill="1" applyBorder="1" applyAlignment="1" applyProtection="1">
      <alignment vertical="center"/>
      <protection locked="0"/>
    </xf>
    <xf numFmtId="0" fontId="14" fillId="3" borderId="7" xfId="0" applyFont="1" applyFill="1" applyBorder="1" applyProtection="1">
      <protection locked="0"/>
    </xf>
    <xf numFmtId="0" fontId="15" fillId="3" borderId="7" xfId="0" applyFont="1" applyFill="1" applyBorder="1" applyProtection="1">
      <protection locked="0"/>
    </xf>
    <xf numFmtId="0" fontId="15" fillId="3" borderId="8" xfId="0" applyFont="1" applyFill="1" applyBorder="1" applyProtection="1">
      <protection locked="0"/>
    </xf>
    <xf numFmtId="0" fontId="3" fillId="0" borderId="2" xfId="0" applyFont="1" applyBorder="1"/>
    <xf numFmtId="0" fontId="13" fillId="0" borderId="0" xfId="0" applyFont="1" applyBorder="1" applyProtection="1">
      <protection locked="0"/>
    </xf>
    <xf numFmtId="164" fontId="13" fillId="0" borderId="0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1" fillId="2" borderId="6" xfId="0" applyFont="1" applyFill="1" applyBorder="1" applyProtection="1">
      <protection locked="0"/>
    </xf>
    <xf numFmtId="0" fontId="11" fillId="2" borderId="5" xfId="0" applyFont="1" applyFill="1" applyBorder="1" applyProtection="1">
      <protection locked="0"/>
    </xf>
    <xf numFmtId="0" fontId="11" fillId="2" borderId="8" xfId="0" applyFont="1" applyFill="1" applyBorder="1" applyProtection="1">
      <protection locked="0"/>
    </xf>
    <xf numFmtId="164" fontId="13" fillId="0" borderId="5" xfId="0" applyNumberFormat="1" applyFont="1" applyBorder="1" applyProtection="1"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11" fillId="2" borderId="7" xfId="0" applyFont="1" applyFill="1" applyBorder="1" applyProtection="1">
      <protection locked="0"/>
    </xf>
    <xf numFmtId="0" fontId="6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19" fillId="0" borderId="2" xfId="0" applyFont="1" applyBorder="1" applyAlignment="1" applyProtection="1">
      <alignment horizontal="right"/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9" fillId="0" borderId="10" xfId="0" applyFont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21" fillId="0" borderId="11" xfId="0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6" borderId="13" xfId="0" applyFill="1" applyBorder="1" applyAlignment="1">
      <alignment wrapText="1"/>
    </xf>
    <xf numFmtId="0" fontId="0" fillId="4" borderId="13" xfId="0" applyFill="1" applyBorder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2" fillId="0" borderId="0" xfId="0" applyFont="1" applyBorder="1" applyProtection="1">
      <protection locked="0"/>
    </xf>
    <xf numFmtId="0" fontId="12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67255</xdr:colOff>
      <xdr:row>0</xdr:row>
      <xdr:rowOff>0</xdr:rowOff>
    </xdr:from>
    <xdr:to>
      <xdr:col>3</xdr:col>
      <xdr:colOff>54228</xdr:colOff>
      <xdr:row>0</xdr:row>
      <xdr:rowOff>697841</xdr:rowOff>
    </xdr:to>
    <xdr:grpSp>
      <xdr:nvGrpSpPr>
        <xdr:cNvPr id="5" name="Groep 4">
          <a:extLst>
            <a:ext uri="{FF2B5EF4-FFF2-40B4-BE49-F238E27FC236}">
              <a16:creationId xmlns:a16="http://schemas.microsoft.com/office/drawing/2014/main" id="{B5A11240-3B99-4B00-9725-B62EA79C4D7B}"/>
            </a:ext>
          </a:extLst>
        </xdr:cNvPr>
        <xdr:cNvGrpSpPr/>
      </xdr:nvGrpSpPr>
      <xdr:grpSpPr>
        <a:xfrm>
          <a:off x="4448755" y="0"/>
          <a:ext cx="2282498" cy="697841"/>
          <a:chOff x="2990946" y="13891"/>
          <a:chExt cx="2537494" cy="771556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id="{48D21CEB-3E23-4643-9B4A-696DE36422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67047" y="13891"/>
            <a:ext cx="1161393" cy="771556"/>
          </a:xfrm>
          <a:prstGeom prst="rect">
            <a:avLst/>
          </a:prstGeom>
        </xdr:spPr>
      </xdr:pic>
      <xdr:pic>
        <xdr:nvPicPr>
          <xdr:cNvPr id="7" name="Afbeelding 6">
            <a:extLst>
              <a:ext uri="{FF2B5EF4-FFF2-40B4-BE49-F238E27FC236}">
                <a16:creationId xmlns:a16="http://schemas.microsoft.com/office/drawing/2014/main" id="{B54635D3-1A91-434B-B90E-AF969A0DFA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90946" y="237440"/>
            <a:ext cx="1291007" cy="3431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67255</xdr:colOff>
      <xdr:row>0</xdr:row>
      <xdr:rowOff>0</xdr:rowOff>
    </xdr:from>
    <xdr:to>
      <xdr:col>3</xdr:col>
      <xdr:colOff>54228</xdr:colOff>
      <xdr:row>0</xdr:row>
      <xdr:rowOff>697841</xdr:rowOff>
    </xdr:to>
    <xdr:grpSp>
      <xdr:nvGrpSpPr>
        <xdr:cNvPr id="2" name="Groep 1">
          <a:extLst>
            <a:ext uri="{FF2B5EF4-FFF2-40B4-BE49-F238E27FC236}">
              <a16:creationId xmlns:a16="http://schemas.microsoft.com/office/drawing/2014/main" id="{7E0BDEE8-8E9F-4993-A300-9E6752D4C8EE}"/>
            </a:ext>
          </a:extLst>
        </xdr:cNvPr>
        <xdr:cNvGrpSpPr/>
      </xdr:nvGrpSpPr>
      <xdr:grpSpPr>
        <a:xfrm>
          <a:off x="4448755" y="0"/>
          <a:ext cx="2282498" cy="697841"/>
          <a:chOff x="2990946" y="13891"/>
          <a:chExt cx="2537494" cy="771556"/>
        </a:xfrm>
      </xdr:grpSpPr>
      <xdr:pic>
        <xdr:nvPicPr>
          <xdr:cNvPr id="3" name="Afbeelding 2">
            <a:extLst>
              <a:ext uri="{FF2B5EF4-FFF2-40B4-BE49-F238E27FC236}">
                <a16:creationId xmlns:a16="http://schemas.microsoft.com/office/drawing/2014/main" id="{AADBDAA2-E351-4F2A-A15F-80D35B7EDB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67047" y="13891"/>
            <a:ext cx="1161393" cy="771556"/>
          </a:xfrm>
          <a:prstGeom prst="rect">
            <a:avLst/>
          </a:prstGeom>
        </xdr:spPr>
      </xdr:pic>
      <xdr:pic>
        <xdr:nvPicPr>
          <xdr:cNvPr id="4" name="Afbeelding 3">
            <a:extLst>
              <a:ext uri="{FF2B5EF4-FFF2-40B4-BE49-F238E27FC236}">
                <a16:creationId xmlns:a16="http://schemas.microsoft.com/office/drawing/2014/main" id="{2036710F-FF18-4B17-9158-916D8ADAAD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90946" y="237440"/>
            <a:ext cx="1291007" cy="3431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B3F5-AF6C-4E4D-B71A-C28865389F2C}">
  <sheetPr>
    <tabColor theme="9" tint="0.59999389629810485"/>
  </sheetPr>
  <dimension ref="B1:F8"/>
  <sheetViews>
    <sheetView tabSelected="1" workbookViewId="0"/>
  </sheetViews>
  <sheetFormatPr defaultRowHeight="12.75" x14ac:dyDescent="0.2"/>
  <cols>
    <col min="1" max="1" width="8.75" customWidth="1"/>
    <col min="2" max="2" width="79.5" bestFit="1" customWidth="1"/>
  </cols>
  <sheetData>
    <row r="1" spans="2:6" ht="13.5" thickBot="1" x14ac:dyDescent="0.25"/>
    <row r="2" spans="2:6" x14ac:dyDescent="0.2">
      <c r="B2" s="72" t="s">
        <v>47</v>
      </c>
      <c r="F2" t="s">
        <v>45</v>
      </c>
    </row>
    <row r="3" spans="2:6" x14ac:dyDescent="0.2">
      <c r="B3" s="73"/>
    </row>
    <row r="4" spans="2:6" ht="76.5" x14ac:dyDescent="0.2">
      <c r="B4" s="75" t="s">
        <v>49</v>
      </c>
    </row>
    <row r="5" spans="2:6" x14ac:dyDescent="0.2">
      <c r="B5" s="74"/>
    </row>
    <row r="6" spans="2:6" ht="63.75" x14ac:dyDescent="0.2">
      <c r="B6" s="76" t="s">
        <v>50</v>
      </c>
    </row>
    <row r="7" spans="2:6" x14ac:dyDescent="0.2">
      <c r="B7" s="74"/>
    </row>
    <row r="8" spans="2:6" ht="90" thickBot="1" x14ac:dyDescent="0.25">
      <c r="B8" s="77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EBAD-E609-4E53-A8EF-D39862E4366A}">
  <sheetPr>
    <tabColor theme="7" tint="0.79998168889431442"/>
    <pageSetUpPr fitToPage="1"/>
  </sheetPr>
  <dimension ref="A1:F50"/>
  <sheetViews>
    <sheetView showGridLines="0" zoomScaleNormal="100" workbookViewId="0"/>
  </sheetViews>
  <sheetFormatPr defaultRowHeight="12.75" x14ac:dyDescent="0.2"/>
  <cols>
    <col min="1" max="1" width="57.5" bestFit="1" customWidth="1"/>
    <col min="2" max="2" width="12.375" bestFit="1" customWidth="1"/>
    <col min="3" max="3" width="17.75" bestFit="1" customWidth="1"/>
  </cols>
  <sheetData>
    <row r="1" spans="1:6" ht="57" customHeight="1" x14ac:dyDescent="0.25">
      <c r="A1" s="29" t="s">
        <v>46</v>
      </c>
      <c r="B1" s="41"/>
      <c r="C1" s="42"/>
      <c r="D1" s="43"/>
      <c r="E1" s="2"/>
      <c r="F1" s="2"/>
    </row>
    <row r="2" spans="1:6" ht="148.5" customHeight="1" x14ac:dyDescent="0.25">
      <c r="A2" s="79" t="s">
        <v>53</v>
      </c>
      <c r="B2" s="80"/>
      <c r="C2" s="80"/>
      <c r="D2" s="81"/>
      <c r="E2" s="2"/>
      <c r="F2" s="2"/>
    </row>
    <row r="3" spans="1:6" ht="15" x14ac:dyDescent="0.25">
      <c r="A3" s="23" t="s">
        <v>35</v>
      </c>
      <c r="B3" s="25">
        <v>1</v>
      </c>
      <c r="C3" s="3" t="s">
        <v>6</v>
      </c>
      <c r="D3" s="4"/>
      <c r="E3" s="2"/>
      <c r="F3" s="2"/>
    </row>
    <row r="4" spans="1:6" s="1" customFormat="1" ht="15" x14ac:dyDescent="0.25">
      <c r="A4" s="5" t="s">
        <v>7</v>
      </c>
      <c r="B4" s="25">
        <v>1</v>
      </c>
      <c r="C4" s="3" t="s">
        <v>9</v>
      </c>
      <c r="D4" s="4"/>
      <c r="E4" s="9"/>
      <c r="F4" s="9"/>
    </row>
    <row r="5" spans="1:6" ht="15" x14ac:dyDescent="0.25">
      <c r="A5" s="5" t="s">
        <v>8</v>
      </c>
      <c r="B5" s="25">
        <v>0</v>
      </c>
      <c r="C5" s="3" t="s">
        <v>10</v>
      </c>
      <c r="D5" s="4"/>
      <c r="E5" s="2"/>
      <c r="F5" s="2"/>
    </row>
    <row r="6" spans="1:6" ht="15" x14ac:dyDescent="0.25">
      <c r="A6" s="23" t="s">
        <v>30</v>
      </c>
      <c r="B6" s="26">
        <v>0</v>
      </c>
      <c r="C6" s="7" t="s">
        <v>5</v>
      </c>
      <c r="D6" s="4"/>
      <c r="E6" s="2"/>
      <c r="F6" s="2"/>
    </row>
    <row r="7" spans="1:6" ht="15" x14ac:dyDescent="0.25">
      <c r="A7" s="44" t="s">
        <v>43</v>
      </c>
      <c r="B7" s="26">
        <v>0</v>
      </c>
      <c r="C7" s="7" t="s">
        <v>5</v>
      </c>
      <c r="D7" s="4"/>
      <c r="E7" s="2"/>
      <c r="F7" s="2"/>
    </row>
    <row r="8" spans="1:6" ht="15" x14ac:dyDescent="0.25">
      <c r="A8" s="6" t="s">
        <v>31</v>
      </c>
      <c r="B8" s="26">
        <v>0</v>
      </c>
      <c r="C8" s="7" t="s">
        <v>32</v>
      </c>
      <c r="D8" s="4"/>
      <c r="E8" s="2"/>
      <c r="F8" s="2"/>
    </row>
    <row r="9" spans="1:6" ht="15" x14ac:dyDescent="0.25">
      <c r="A9" s="6" t="s">
        <v>16</v>
      </c>
      <c r="B9" s="26">
        <v>0</v>
      </c>
      <c r="C9" s="7" t="s">
        <v>4</v>
      </c>
      <c r="D9" s="4"/>
      <c r="E9" s="2"/>
      <c r="F9" s="2"/>
    </row>
    <row r="10" spans="1:6" ht="15" x14ac:dyDescent="0.25">
      <c r="A10" s="6" t="s">
        <v>37</v>
      </c>
      <c r="B10" s="26">
        <v>0</v>
      </c>
      <c r="C10" s="7" t="s">
        <v>4</v>
      </c>
      <c r="D10" s="8"/>
      <c r="E10" s="2"/>
      <c r="F10" s="2"/>
    </row>
    <row r="11" spans="1:6" ht="15" x14ac:dyDescent="0.25">
      <c r="A11" s="20" t="s">
        <v>19</v>
      </c>
      <c r="B11" s="26">
        <v>0</v>
      </c>
      <c r="C11" s="22" t="s">
        <v>4</v>
      </c>
      <c r="D11" s="4"/>
      <c r="E11" s="2"/>
      <c r="F11" s="2"/>
    </row>
    <row r="12" spans="1:6" ht="15" x14ac:dyDescent="0.25">
      <c r="A12" s="20" t="s">
        <v>17</v>
      </c>
      <c r="B12" s="26">
        <v>0</v>
      </c>
      <c r="C12" s="22" t="s">
        <v>28</v>
      </c>
      <c r="D12" s="4"/>
      <c r="E12" s="2"/>
      <c r="F12" s="2"/>
    </row>
    <row r="13" spans="1:6" ht="15" x14ac:dyDescent="0.25">
      <c r="A13" s="20" t="s">
        <v>18</v>
      </c>
      <c r="B13" s="26">
        <v>0</v>
      </c>
      <c r="C13" s="22" t="s">
        <v>28</v>
      </c>
      <c r="D13" s="4"/>
      <c r="E13" s="2"/>
      <c r="F13" s="2"/>
    </row>
    <row r="14" spans="1:6" ht="15" x14ac:dyDescent="0.25">
      <c r="A14" s="6" t="s">
        <v>12</v>
      </c>
      <c r="B14" s="25">
        <v>0</v>
      </c>
      <c r="C14" s="7" t="s">
        <v>13</v>
      </c>
      <c r="D14" s="4"/>
      <c r="E14" s="2"/>
      <c r="F14" s="2"/>
    </row>
    <row r="15" spans="1:6" ht="15" x14ac:dyDescent="0.25">
      <c r="A15" s="6" t="s">
        <v>14</v>
      </c>
      <c r="B15" s="25">
        <v>0</v>
      </c>
      <c r="C15" s="7" t="s">
        <v>13</v>
      </c>
      <c r="D15" s="4"/>
      <c r="E15" s="2"/>
      <c r="F15" s="2"/>
    </row>
    <row r="16" spans="1:6" ht="15" x14ac:dyDescent="0.25">
      <c r="A16" s="6" t="s">
        <v>36</v>
      </c>
      <c r="B16" s="25">
        <v>0</v>
      </c>
      <c r="C16" s="7" t="s">
        <v>13</v>
      </c>
      <c r="D16" s="4"/>
      <c r="E16" s="2"/>
      <c r="F16" s="2"/>
    </row>
    <row r="17" spans="1:6" ht="15" x14ac:dyDescent="0.25">
      <c r="A17" s="6" t="s">
        <v>15</v>
      </c>
      <c r="B17" s="25">
        <v>0</v>
      </c>
      <c r="C17" s="7" t="s">
        <v>13</v>
      </c>
      <c r="D17" s="4"/>
      <c r="E17" s="2"/>
      <c r="F17" s="2"/>
    </row>
    <row r="18" spans="1:6" ht="15" x14ac:dyDescent="0.25">
      <c r="A18" s="6" t="s">
        <v>20</v>
      </c>
      <c r="B18" s="25">
        <v>0</v>
      </c>
      <c r="C18" s="7" t="s">
        <v>13</v>
      </c>
      <c r="D18" s="4"/>
      <c r="E18" s="2"/>
      <c r="F18" s="2"/>
    </row>
    <row r="19" spans="1:6" ht="15" x14ac:dyDescent="0.25">
      <c r="A19" s="6" t="s">
        <v>23</v>
      </c>
      <c r="B19" s="25">
        <v>0</v>
      </c>
      <c r="C19" s="7" t="s">
        <v>13</v>
      </c>
      <c r="D19" s="4"/>
      <c r="E19" s="2"/>
      <c r="F19" s="2"/>
    </row>
    <row r="20" spans="1:6" ht="15" x14ac:dyDescent="0.25">
      <c r="A20" s="6" t="s">
        <v>21</v>
      </c>
      <c r="B20" s="25">
        <v>0</v>
      </c>
      <c r="C20" s="7" t="s">
        <v>13</v>
      </c>
      <c r="D20" s="4"/>
      <c r="E20" s="2"/>
      <c r="F20" s="2"/>
    </row>
    <row r="21" spans="1:6" ht="15" x14ac:dyDescent="0.25">
      <c r="A21" s="6" t="s">
        <v>25</v>
      </c>
      <c r="B21" s="25">
        <v>0</v>
      </c>
      <c r="C21" s="7" t="s">
        <v>13</v>
      </c>
      <c r="D21" s="4"/>
      <c r="E21" s="2"/>
      <c r="F21" s="2"/>
    </row>
    <row r="22" spans="1:6" ht="15" x14ac:dyDescent="0.25">
      <c r="A22" s="6" t="s">
        <v>22</v>
      </c>
      <c r="B22" s="25">
        <v>0</v>
      </c>
      <c r="C22" s="7" t="s">
        <v>13</v>
      </c>
      <c r="D22" s="4"/>
      <c r="E22" s="2"/>
      <c r="F22" s="2"/>
    </row>
    <row r="23" spans="1:6" ht="15" x14ac:dyDescent="0.25">
      <c r="A23" s="12" t="s">
        <v>11</v>
      </c>
      <c r="B23" s="15" t="s">
        <v>2</v>
      </c>
      <c r="C23" s="15" t="s">
        <v>48</v>
      </c>
      <c r="D23" s="17" t="s">
        <v>3</v>
      </c>
      <c r="E23" s="2"/>
      <c r="F23" s="2"/>
    </row>
    <row r="24" spans="1:6" ht="15" x14ac:dyDescent="0.25">
      <c r="A24" s="5" t="s">
        <v>1</v>
      </c>
      <c r="B24" s="27">
        <v>0</v>
      </c>
      <c r="C24" s="27">
        <v>0</v>
      </c>
      <c r="D24" s="24">
        <f>SUM(B24:C24)</f>
        <v>0</v>
      </c>
      <c r="E24" s="2"/>
      <c r="F24" s="2"/>
    </row>
    <row r="25" spans="1:6" ht="15" x14ac:dyDescent="0.25">
      <c r="A25" s="20" t="s">
        <v>24</v>
      </c>
      <c r="B25" s="27">
        <v>0</v>
      </c>
      <c r="C25" s="27">
        <v>0</v>
      </c>
      <c r="D25" s="24">
        <f t="shared" ref="D25:D41" si="0">SUM(B25:C25)</f>
        <v>0</v>
      </c>
      <c r="E25" s="2"/>
      <c r="F25" s="2"/>
    </row>
    <row r="26" spans="1:6" ht="15" x14ac:dyDescent="0.25">
      <c r="A26" s="20" t="s">
        <v>27</v>
      </c>
      <c r="B26" s="27">
        <v>0</v>
      </c>
      <c r="C26" s="27">
        <v>0</v>
      </c>
      <c r="D26" s="24">
        <f t="shared" si="0"/>
        <v>0</v>
      </c>
      <c r="E26" s="2"/>
      <c r="F26" s="2"/>
    </row>
    <row r="27" spans="1:6" ht="15" x14ac:dyDescent="0.25">
      <c r="A27" s="20" t="str">
        <f>CONCATENATE("Ureninzet docent docententraining (professional, ",B17," uur)")</f>
        <v>Ureninzet docent docententraining (professional, 0 uur)</v>
      </c>
      <c r="B27" s="24">
        <f>B11*B17</f>
        <v>0</v>
      </c>
      <c r="C27" s="24"/>
      <c r="D27" s="24">
        <f t="shared" si="0"/>
        <v>0</v>
      </c>
      <c r="E27" s="2"/>
      <c r="F27" s="2"/>
    </row>
    <row r="28" spans="1:6" ht="15" x14ac:dyDescent="0.25">
      <c r="A28" s="20" t="str">
        <f>CONCATENATE("Onkostenvergoeding docententraining (vrijwilligers, ",B20/4," dagdelen)")</f>
        <v>Onkostenvergoeding docententraining (vrijwilligers, 0 dagdelen)</v>
      </c>
      <c r="B28" s="24"/>
      <c r="C28" s="24">
        <f>B20*(B12+B13)/4</f>
        <v>0</v>
      </c>
      <c r="D28" s="24">
        <f t="shared" si="0"/>
        <v>0</v>
      </c>
      <c r="E28" s="2"/>
      <c r="F28" s="2"/>
    </row>
    <row r="29" spans="1:6" ht="15" x14ac:dyDescent="0.25">
      <c r="A29" s="44" t="s">
        <v>44</v>
      </c>
      <c r="B29" s="27">
        <v>0</v>
      </c>
      <c r="C29" s="27">
        <v>0</v>
      </c>
      <c r="D29" s="24">
        <f t="shared" si="0"/>
        <v>0</v>
      </c>
      <c r="E29" s="2"/>
      <c r="F29" s="2"/>
    </row>
    <row r="30" spans="1:6" ht="15" x14ac:dyDescent="0.25">
      <c r="A30" s="20" t="str">
        <f>CONCATENATE("Voorbereiding eerste keer cursus door docent (professioneel, ",B18," uur)")</f>
        <v>Voorbereiding eerste keer cursus door docent (professioneel, 0 uur)</v>
      </c>
      <c r="B30" s="24">
        <f>B18*B11</f>
        <v>0</v>
      </c>
      <c r="C30" s="24"/>
      <c r="D30" s="24">
        <f t="shared" si="0"/>
        <v>0</v>
      </c>
      <c r="E30" s="2"/>
      <c r="F30" s="2"/>
    </row>
    <row r="31" spans="1:6" ht="15" x14ac:dyDescent="0.25">
      <c r="A31" s="20" t="str">
        <f>CONCATENATE("Voorbereiding cursus door vrijwilliger-docent en tolk (",B21/4," dagdelen)")</f>
        <v>Voorbereiding cursus door vrijwilliger-docent en tolk (0 dagdelen)</v>
      </c>
      <c r="B31" s="24"/>
      <c r="C31" s="24">
        <f>B21*(B12+B13)/4</f>
        <v>0</v>
      </c>
      <c r="D31" s="24">
        <f t="shared" si="0"/>
        <v>0</v>
      </c>
      <c r="E31" s="2"/>
      <c r="F31" s="2"/>
    </row>
    <row r="32" spans="1:6" ht="15" x14ac:dyDescent="0.25">
      <c r="A32" s="23" t="str">
        <f>CONCATENATE("Coördinatie en organisatie opstart (bib. ",B14," uur", ", VW ",B15," uur)")</f>
        <v>Coördinatie en organisatie opstart (bib. 0 uur, VW 0 uur)</v>
      </c>
      <c r="B32" s="24">
        <f>B14*B9</f>
        <v>0</v>
      </c>
      <c r="C32" s="24">
        <f>B15*B10</f>
        <v>0</v>
      </c>
      <c r="D32" s="24">
        <f t="shared" si="0"/>
        <v>0</v>
      </c>
      <c r="E32" s="2"/>
      <c r="F32" s="2"/>
    </row>
    <row r="33" spans="1:6" ht="15" x14ac:dyDescent="0.25">
      <c r="A33" s="20" t="s">
        <v>26</v>
      </c>
      <c r="B33" s="27">
        <v>0</v>
      </c>
      <c r="C33" s="27">
        <v>0</v>
      </c>
      <c r="D33" s="24">
        <f t="shared" si="0"/>
        <v>0</v>
      </c>
      <c r="E33" s="2"/>
      <c r="F33" s="2"/>
    </row>
    <row r="34" spans="1:6" ht="15" x14ac:dyDescent="0.25">
      <c r="A34" s="30" t="s">
        <v>38</v>
      </c>
      <c r="B34" s="33">
        <f>SUM(B24:B33)</f>
        <v>0</v>
      </c>
      <c r="C34" s="33">
        <f>SUM(C24:C33)</f>
        <v>0</v>
      </c>
      <c r="D34" s="33">
        <f>SUM(D24:D33)</f>
        <v>0</v>
      </c>
      <c r="E34" s="2"/>
      <c r="F34" s="2"/>
    </row>
    <row r="35" spans="1:6" ht="15" x14ac:dyDescent="0.25">
      <c r="A35" s="12" t="s">
        <v>0</v>
      </c>
      <c r="B35" s="12"/>
      <c r="C35" s="16"/>
      <c r="D35" s="17"/>
      <c r="E35" s="2"/>
      <c r="F35" s="2"/>
    </row>
    <row r="36" spans="1:6" ht="15" x14ac:dyDescent="0.25">
      <c r="A36" s="23" t="str">
        <f>CONCATENATE("Gebruik cursusruimte (",B5," dagdelen)")</f>
        <v>Gebruik cursusruimte (0 dagdelen)</v>
      </c>
      <c r="B36" s="21">
        <f>B5*B6</f>
        <v>0</v>
      </c>
      <c r="C36" s="21">
        <f>B5*B7</f>
        <v>0</v>
      </c>
      <c r="D36" s="21">
        <f t="shared" si="0"/>
        <v>0</v>
      </c>
      <c r="E36" s="2"/>
      <c r="F36" s="2"/>
    </row>
    <row r="37" spans="1:6" ht="15" x14ac:dyDescent="0.25">
      <c r="A37" s="18" t="str">
        <f>CONCATENATE("Werkboeken (€",B8," per werkboek)")</f>
        <v>Werkboeken (€0 per werkboek)</v>
      </c>
      <c r="B37" s="24">
        <f>B4*B8</f>
        <v>0</v>
      </c>
      <c r="C37" s="24"/>
      <c r="D37" s="24">
        <f t="shared" si="0"/>
        <v>0</v>
      </c>
      <c r="E37" s="2"/>
      <c r="F37" s="2"/>
    </row>
    <row r="38" spans="1:6" ht="15" x14ac:dyDescent="0.25">
      <c r="A38" s="23" t="str">
        <f>CONCATENATE("Werving en screening deelnemers cursus (",B16," uur per cursus)")</f>
        <v>Werving en screening deelnemers cursus (0 uur per cursus)</v>
      </c>
      <c r="B38" s="24"/>
      <c r="C38" s="24">
        <f>B16*B10</f>
        <v>0</v>
      </c>
      <c r="D38" s="24">
        <f t="shared" si="0"/>
        <v>0</v>
      </c>
      <c r="E38" s="2"/>
      <c r="F38" s="2"/>
    </row>
    <row r="39" spans="1:6" ht="15" x14ac:dyDescent="0.25">
      <c r="A39" s="23" t="str">
        <f>CONCATENATE("Inzet professionele docent (",B5," x ",B19," uur)")</f>
        <v>Inzet professionele docent (0 x 0 uur)</v>
      </c>
      <c r="B39" s="24">
        <f>B5*B19*B11</f>
        <v>0</v>
      </c>
      <c r="C39" s="24"/>
      <c r="D39" s="24">
        <f t="shared" si="0"/>
        <v>0</v>
      </c>
      <c r="E39" s="2"/>
      <c r="F39" s="2"/>
    </row>
    <row r="40" spans="1:6" ht="15" x14ac:dyDescent="0.25">
      <c r="A40" s="11" t="str">
        <f>CONCATENATE("Inzet vrijwilliger-docent en tolk (2 x ",B5," x ",B22," uur, incl. voorbereiding)")</f>
        <v>Inzet vrijwilliger-docent en tolk (2 x 0 x 0 uur, incl. voorbereiding)</v>
      </c>
      <c r="B40" s="24"/>
      <c r="C40" s="24">
        <f>B5*B22*(B12+B13)/4</f>
        <v>0</v>
      </c>
      <c r="D40" s="24">
        <f>SUM(B40:C40)</f>
        <v>0</v>
      </c>
      <c r="E40" s="2"/>
      <c r="F40" s="2"/>
    </row>
    <row r="41" spans="1:6" ht="15" x14ac:dyDescent="0.25">
      <c r="A41" s="20" t="s">
        <v>29</v>
      </c>
      <c r="B41" s="27">
        <v>0</v>
      </c>
      <c r="C41" s="27">
        <v>0</v>
      </c>
      <c r="D41" s="24">
        <f t="shared" si="0"/>
        <v>0</v>
      </c>
      <c r="E41" s="2"/>
      <c r="F41" s="2"/>
    </row>
    <row r="42" spans="1:6" ht="15" x14ac:dyDescent="0.25">
      <c r="A42" s="32" t="s">
        <v>39</v>
      </c>
      <c r="B42" s="31">
        <f>SUM(B36:B41)</f>
        <v>0</v>
      </c>
      <c r="C42" s="31">
        <f>SUM(C36:C41)</f>
        <v>0</v>
      </c>
      <c r="D42" s="31">
        <f>SUM(D36:D41)</f>
        <v>0</v>
      </c>
      <c r="E42" s="2"/>
      <c r="F42" s="2"/>
    </row>
    <row r="43" spans="1:6" ht="15" x14ac:dyDescent="0.25">
      <c r="A43" s="12" t="s">
        <v>34</v>
      </c>
      <c r="B43" s="13"/>
      <c r="C43" s="13"/>
      <c r="D43" s="14"/>
      <c r="E43" s="2"/>
      <c r="F43" s="2"/>
    </row>
    <row r="44" spans="1:6" ht="15" x14ac:dyDescent="0.25">
      <c r="A44" s="34" t="s">
        <v>33</v>
      </c>
      <c r="B44" s="19">
        <f>B34</f>
        <v>0</v>
      </c>
      <c r="C44" s="24">
        <f>C34</f>
        <v>0</v>
      </c>
      <c r="D44" s="19">
        <f>D34</f>
        <v>0</v>
      </c>
      <c r="E44" s="2"/>
      <c r="F44" s="2"/>
    </row>
    <row r="45" spans="1:6" ht="15" x14ac:dyDescent="0.25">
      <c r="A45" s="35" t="str">
        <f>CONCATENATE("Uitvoeringskosten (",B3," cursussen, totaal ",B3*B4," deelnemers)")</f>
        <v>Uitvoeringskosten (1 cursussen, totaal 1 deelnemers)</v>
      </c>
      <c r="B45" s="19">
        <f>B3*B42</f>
        <v>0</v>
      </c>
      <c r="C45" s="24">
        <f>B3*C42</f>
        <v>0</v>
      </c>
      <c r="D45" s="19">
        <f>B45+C45</f>
        <v>0</v>
      </c>
      <c r="E45" s="2"/>
      <c r="F45" s="2"/>
    </row>
    <row r="46" spans="1:6" ht="15" x14ac:dyDescent="0.25">
      <c r="A46" s="36" t="s">
        <v>40</v>
      </c>
      <c r="B46" s="31">
        <f>SUM(B44:B45)</f>
        <v>0</v>
      </c>
      <c r="C46" s="31">
        <f>SUM(C44:C45)</f>
        <v>0</v>
      </c>
      <c r="D46" s="31">
        <f>SUM(D44:D45)</f>
        <v>0</v>
      </c>
      <c r="E46" s="2"/>
      <c r="F46" s="2"/>
    </row>
    <row r="47" spans="1:6" ht="15" x14ac:dyDescent="0.25">
      <c r="A47" s="12" t="s">
        <v>41</v>
      </c>
      <c r="B47" s="13"/>
      <c r="C47" s="13"/>
      <c r="D47" s="14"/>
      <c r="E47" s="2"/>
      <c r="F47" s="2"/>
    </row>
    <row r="48" spans="1:6" ht="15" x14ac:dyDescent="0.25">
      <c r="A48" s="23" t="str">
        <f>CONCATENATE("Kosten per cursist opstartjaar (",B3," cursussen)")</f>
        <v>Kosten per cursist opstartjaar (1 cursussen)</v>
      </c>
      <c r="B48" s="19">
        <f>B46/(B3*B4)</f>
        <v>0</v>
      </c>
      <c r="C48" s="24">
        <f>C46/(B3*B4)</f>
        <v>0</v>
      </c>
      <c r="D48" s="19">
        <f>D46/(B3*B4)</f>
        <v>0</v>
      </c>
      <c r="E48" s="2"/>
      <c r="F48" s="2"/>
    </row>
    <row r="49" spans="1:6" ht="15" x14ac:dyDescent="0.25">
      <c r="A49" s="37" t="str">
        <f>CONCATENATE("Kosten per cursist vervolgcursus (",B4," deelnemers per keer)")</f>
        <v>Kosten per cursist vervolgcursus (1 deelnemers per keer)</v>
      </c>
      <c r="B49" s="19">
        <f>B42/B4</f>
        <v>0</v>
      </c>
      <c r="C49" s="24">
        <f>C42/B4</f>
        <v>0</v>
      </c>
      <c r="D49" s="19">
        <f>D42/B4</f>
        <v>0</v>
      </c>
      <c r="E49" s="2"/>
      <c r="F49" s="2"/>
    </row>
    <row r="50" spans="1:6" ht="15" x14ac:dyDescent="0.25">
      <c r="A50" s="10"/>
      <c r="B50" s="10"/>
      <c r="C50" s="10"/>
      <c r="D50" s="10"/>
      <c r="E50" s="2"/>
      <c r="F50" s="2"/>
    </row>
  </sheetData>
  <sheetProtection sheet="1" objects="1" scenarios="1"/>
  <mergeCells count="1">
    <mergeCell ref="A2:D2"/>
  </mergeCell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23E6-5382-41A3-866E-758C4AA8287A}">
  <sheetPr>
    <tabColor theme="8" tint="0.59999389629810485"/>
    <pageSetUpPr fitToPage="1"/>
  </sheetPr>
  <dimension ref="A1:F50"/>
  <sheetViews>
    <sheetView showGridLines="0" zoomScaleNormal="100" workbookViewId="0"/>
  </sheetViews>
  <sheetFormatPr defaultRowHeight="12.75" x14ac:dyDescent="0.2"/>
  <cols>
    <col min="1" max="1" width="57.5" bestFit="1" customWidth="1"/>
    <col min="2" max="2" width="12.375" bestFit="1" customWidth="1"/>
    <col min="3" max="3" width="17.75" bestFit="1" customWidth="1"/>
  </cols>
  <sheetData>
    <row r="1" spans="1:6" ht="57" customHeight="1" x14ac:dyDescent="0.25">
      <c r="A1" s="40" t="s">
        <v>42</v>
      </c>
      <c r="B1" s="41"/>
      <c r="C1" s="42"/>
      <c r="D1" s="43"/>
      <c r="E1" s="2"/>
      <c r="F1" s="2"/>
    </row>
    <row r="2" spans="1:6" ht="89.25" customHeight="1" x14ac:dyDescent="0.25">
      <c r="A2" s="82" t="s">
        <v>52</v>
      </c>
      <c r="B2" s="83"/>
      <c r="C2" s="83"/>
      <c r="D2" s="84"/>
      <c r="E2" s="2"/>
      <c r="F2" s="2"/>
    </row>
    <row r="3" spans="1:6" ht="15" x14ac:dyDescent="0.25">
      <c r="A3" s="47" t="s">
        <v>35</v>
      </c>
      <c r="B3" s="45">
        <f>'1 Begroting – vul parameters in'!B3</f>
        <v>1</v>
      </c>
      <c r="C3" s="48" t="s">
        <v>6</v>
      </c>
      <c r="D3" s="49"/>
      <c r="E3" s="2"/>
      <c r="F3" s="2"/>
    </row>
    <row r="4" spans="1:6" s="1" customFormat="1" ht="15" x14ac:dyDescent="0.25">
      <c r="A4" s="50" t="s">
        <v>7</v>
      </c>
      <c r="B4" s="45">
        <f>'1 Begroting – vul parameters in'!B4</f>
        <v>1</v>
      </c>
      <c r="C4" s="48" t="s">
        <v>9</v>
      </c>
      <c r="D4" s="49"/>
      <c r="E4" s="9"/>
      <c r="F4" s="9"/>
    </row>
    <row r="5" spans="1:6" ht="15" x14ac:dyDescent="0.25">
      <c r="A5" s="50" t="s">
        <v>8</v>
      </c>
      <c r="B5" s="45">
        <f>'1 Begroting – vul parameters in'!B5</f>
        <v>0</v>
      </c>
      <c r="C5" s="48" t="s">
        <v>10</v>
      </c>
      <c r="D5" s="49"/>
      <c r="E5" s="2"/>
      <c r="F5" s="2"/>
    </row>
    <row r="6" spans="1:6" ht="15" x14ac:dyDescent="0.25">
      <c r="A6" s="47" t="s">
        <v>30</v>
      </c>
      <c r="B6" s="46">
        <f>'1 Begroting – vul parameters in'!B6</f>
        <v>0</v>
      </c>
      <c r="C6" s="45" t="s">
        <v>5</v>
      </c>
      <c r="D6" s="49"/>
      <c r="E6" s="2"/>
      <c r="F6" s="2"/>
    </row>
    <row r="7" spans="1:6" ht="15" x14ac:dyDescent="0.25">
      <c r="A7" s="51" t="s">
        <v>43</v>
      </c>
      <c r="B7" s="46">
        <f>'1 Begroting – vul parameters in'!B7</f>
        <v>0</v>
      </c>
      <c r="C7" s="45" t="s">
        <v>5</v>
      </c>
      <c r="D7" s="49"/>
      <c r="E7" s="2"/>
      <c r="F7" s="2"/>
    </row>
    <row r="8" spans="1:6" ht="15" x14ac:dyDescent="0.25">
      <c r="A8" s="52" t="s">
        <v>31</v>
      </c>
      <c r="B8" s="46">
        <f>'1 Begroting – vul parameters in'!B8</f>
        <v>0</v>
      </c>
      <c r="C8" s="45" t="s">
        <v>32</v>
      </c>
      <c r="D8" s="49"/>
      <c r="E8" s="2"/>
      <c r="F8" s="2"/>
    </row>
    <row r="9" spans="1:6" ht="15" x14ac:dyDescent="0.25">
      <c r="A9" s="52" t="s">
        <v>16</v>
      </c>
      <c r="B9" s="46">
        <f>'1 Begroting – vul parameters in'!B9</f>
        <v>0</v>
      </c>
      <c r="C9" s="45" t="s">
        <v>4</v>
      </c>
      <c r="D9" s="49"/>
      <c r="E9" s="2"/>
      <c r="F9" s="2"/>
    </row>
    <row r="10" spans="1:6" ht="15" x14ac:dyDescent="0.25">
      <c r="A10" s="52" t="s">
        <v>37</v>
      </c>
      <c r="B10" s="46">
        <f>'1 Begroting – vul parameters in'!B10</f>
        <v>0</v>
      </c>
      <c r="C10" s="45" t="s">
        <v>4</v>
      </c>
      <c r="D10" s="53"/>
      <c r="E10" s="2"/>
      <c r="F10" s="2"/>
    </row>
    <row r="11" spans="1:6" ht="15" x14ac:dyDescent="0.25">
      <c r="A11" s="54" t="s">
        <v>19</v>
      </c>
      <c r="B11" s="46">
        <f>'1 Begroting – vul parameters in'!B11</f>
        <v>0</v>
      </c>
      <c r="C11" s="55" t="s">
        <v>4</v>
      </c>
      <c r="D11" s="49"/>
      <c r="E11" s="2"/>
      <c r="F11" s="2"/>
    </row>
    <row r="12" spans="1:6" ht="15" x14ac:dyDescent="0.25">
      <c r="A12" s="54" t="s">
        <v>17</v>
      </c>
      <c r="B12" s="46">
        <f>'1 Begroting – vul parameters in'!B12</f>
        <v>0</v>
      </c>
      <c r="C12" s="78" t="s">
        <v>28</v>
      </c>
      <c r="D12" s="49"/>
      <c r="E12" s="2"/>
      <c r="F12" s="2"/>
    </row>
    <row r="13" spans="1:6" ht="15" x14ac:dyDescent="0.25">
      <c r="A13" s="54" t="s">
        <v>18</v>
      </c>
      <c r="B13" s="46">
        <f>'1 Begroting – vul parameters in'!B13</f>
        <v>0</v>
      </c>
      <c r="C13" s="55" t="s">
        <v>28</v>
      </c>
      <c r="D13" s="49"/>
      <c r="E13" s="2"/>
      <c r="F13" s="2"/>
    </row>
    <row r="14" spans="1:6" ht="15" x14ac:dyDescent="0.25">
      <c r="A14" s="52" t="s">
        <v>12</v>
      </c>
      <c r="B14" s="45">
        <f>'1 Begroting – vul parameters in'!B14</f>
        <v>0</v>
      </c>
      <c r="C14" s="45" t="s">
        <v>13</v>
      </c>
      <c r="D14" s="49"/>
      <c r="E14" s="2"/>
      <c r="F14" s="2"/>
    </row>
    <row r="15" spans="1:6" ht="15" x14ac:dyDescent="0.25">
      <c r="A15" s="52" t="s">
        <v>14</v>
      </c>
      <c r="B15" s="45">
        <f>'1 Begroting – vul parameters in'!B15</f>
        <v>0</v>
      </c>
      <c r="C15" s="45" t="s">
        <v>13</v>
      </c>
      <c r="D15" s="49"/>
      <c r="E15" s="2"/>
      <c r="F15" s="2"/>
    </row>
    <row r="16" spans="1:6" ht="15" x14ac:dyDescent="0.25">
      <c r="A16" s="52" t="s">
        <v>36</v>
      </c>
      <c r="B16" s="45">
        <f>'1 Begroting – vul parameters in'!B16</f>
        <v>0</v>
      </c>
      <c r="C16" s="45" t="s">
        <v>13</v>
      </c>
      <c r="D16" s="49"/>
      <c r="E16" s="2"/>
      <c r="F16" s="2"/>
    </row>
    <row r="17" spans="1:6" ht="15" x14ac:dyDescent="0.25">
      <c r="A17" s="52" t="s">
        <v>15</v>
      </c>
      <c r="B17" s="45">
        <f>'1 Begroting – vul parameters in'!B17</f>
        <v>0</v>
      </c>
      <c r="C17" s="45" t="s">
        <v>13</v>
      </c>
      <c r="D17" s="49"/>
      <c r="E17" s="2"/>
      <c r="F17" s="2"/>
    </row>
    <row r="18" spans="1:6" ht="15" x14ac:dyDescent="0.25">
      <c r="A18" s="52" t="s">
        <v>20</v>
      </c>
      <c r="B18" s="45">
        <f>'1 Begroting – vul parameters in'!B18</f>
        <v>0</v>
      </c>
      <c r="C18" s="45" t="s">
        <v>13</v>
      </c>
      <c r="D18" s="49"/>
      <c r="E18" s="2"/>
      <c r="F18" s="2"/>
    </row>
    <row r="19" spans="1:6" ht="15" x14ac:dyDescent="0.25">
      <c r="A19" s="52" t="s">
        <v>23</v>
      </c>
      <c r="B19" s="45">
        <f>'1 Begroting – vul parameters in'!B19</f>
        <v>0</v>
      </c>
      <c r="C19" s="45" t="s">
        <v>13</v>
      </c>
      <c r="D19" s="49"/>
      <c r="E19" s="2"/>
      <c r="F19" s="2"/>
    </row>
    <row r="20" spans="1:6" ht="15" x14ac:dyDescent="0.25">
      <c r="A20" s="52" t="s">
        <v>21</v>
      </c>
      <c r="B20" s="45">
        <f>'1 Begroting – vul parameters in'!B20</f>
        <v>0</v>
      </c>
      <c r="C20" s="45" t="s">
        <v>13</v>
      </c>
      <c r="D20" s="49"/>
      <c r="E20" s="2"/>
      <c r="F20" s="2"/>
    </row>
    <row r="21" spans="1:6" ht="15" x14ac:dyDescent="0.25">
      <c r="A21" s="52" t="s">
        <v>25</v>
      </c>
      <c r="B21" s="45">
        <f>'1 Begroting – vul parameters in'!B21</f>
        <v>0</v>
      </c>
      <c r="C21" s="45" t="s">
        <v>13</v>
      </c>
      <c r="D21" s="49"/>
      <c r="E21" s="2"/>
      <c r="F21" s="2"/>
    </row>
    <row r="22" spans="1:6" ht="15" x14ac:dyDescent="0.25">
      <c r="A22" s="52" t="s">
        <v>22</v>
      </c>
      <c r="B22" s="45">
        <f>'1 Begroting – vul parameters in'!B22</f>
        <v>0</v>
      </c>
      <c r="C22" s="45" t="s">
        <v>13</v>
      </c>
      <c r="D22" s="49"/>
      <c r="E22" s="2"/>
      <c r="F22" s="2"/>
    </row>
    <row r="23" spans="1:6" ht="15" x14ac:dyDescent="0.25">
      <c r="A23" s="56" t="s">
        <v>11</v>
      </c>
      <c r="B23" s="57" t="s">
        <v>2</v>
      </c>
      <c r="C23" s="57" t="s">
        <v>48</v>
      </c>
      <c r="D23" s="58" t="s">
        <v>3</v>
      </c>
      <c r="E23" s="2"/>
      <c r="F23" s="2"/>
    </row>
    <row r="24" spans="1:6" ht="15" x14ac:dyDescent="0.25">
      <c r="A24" s="50" t="s">
        <v>1</v>
      </c>
      <c r="B24" s="59">
        <f>'1 Begroting – vul parameters in'!B24</f>
        <v>0</v>
      </c>
      <c r="C24" s="59">
        <f>'1 Begroting – vul parameters in'!C24</f>
        <v>0</v>
      </c>
      <c r="D24" s="28">
        <f>SUM(B24:C24)</f>
        <v>0</v>
      </c>
      <c r="E24" s="2"/>
      <c r="F24" s="2"/>
    </row>
    <row r="25" spans="1:6" ht="15" x14ac:dyDescent="0.25">
      <c r="A25" s="54" t="s">
        <v>24</v>
      </c>
      <c r="B25" s="59">
        <f>'1 Begroting – vul parameters in'!B25</f>
        <v>0</v>
      </c>
      <c r="C25" s="59">
        <f>'1 Begroting – vul parameters in'!C25</f>
        <v>0</v>
      </c>
      <c r="D25" s="28">
        <f t="shared" ref="D25:D33" si="0">SUM(B25:C25)</f>
        <v>0</v>
      </c>
      <c r="E25" s="2"/>
      <c r="F25" s="2"/>
    </row>
    <row r="26" spans="1:6" ht="15" x14ac:dyDescent="0.25">
      <c r="A26" s="54" t="s">
        <v>27</v>
      </c>
      <c r="B26" s="59">
        <f>'1 Begroting – vul parameters in'!B26</f>
        <v>0</v>
      </c>
      <c r="C26" s="59">
        <f>'1 Begroting – vul parameters in'!C26</f>
        <v>0</v>
      </c>
      <c r="D26" s="28">
        <f t="shared" si="0"/>
        <v>0</v>
      </c>
      <c r="E26" s="2"/>
      <c r="F26" s="2"/>
    </row>
    <row r="27" spans="1:6" ht="15" x14ac:dyDescent="0.25">
      <c r="A27" s="54" t="str">
        <f>CONCATENATE("Ureninzet docent docententraining (professional, ",B17," uur)")</f>
        <v>Ureninzet docent docententraining (professional, 0 uur)</v>
      </c>
      <c r="B27" s="59">
        <f>'1 Begroting – vul parameters in'!B27</f>
        <v>0</v>
      </c>
      <c r="C27" s="59">
        <f>'1 Begroting – vul parameters in'!C27</f>
        <v>0</v>
      </c>
      <c r="D27" s="28">
        <f t="shared" si="0"/>
        <v>0</v>
      </c>
      <c r="E27" s="2"/>
      <c r="F27" s="2"/>
    </row>
    <row r="28" spans="1:6" ht="15" x14ac:dyDescent="0.25">
      <c r="A28" s="54" t="str">
        <f>CONCATENATE("Onkostenvergoeding docententraining (vrijwilligers, ",B20/4," dagdelen)")</f>
        <v>Onkostenvergoeding docententraining (vrijwilligers, 0 dagdelen)</v>
      </c>
      <c r="B28" s="59">
        <f>'1 Begroting – vul parameters in'!B28</f>
        <v>0</v>
      </c>
      <c r="C28" s="59">
        <f>'1 Begroting – vul parameters in'!C28</f>
        <v>0</v>
      </c>
      <c r="D28" s="28">
        <f t="shared" si="0"/>
        <v>0</v>
      </c>
      <c r="E28" s="2"/>
      <c r="F28" s="2"/>
    </row>
    <row r="29" spans="1:6" ht="15" x14ac:dyDescent="0.25">
      <c r="A29" s="51" t="s">
        <v>44</v>
      </c>
      <c r="B29" s="59">
        <f>'1 Begroting – vul parameters in'!B29</f>
        <v>0</v>
      </c>
      <c r="C29" s="59">
        <f>'1 Begroting – vul parameters in'!C29</f>
        <v>0</v>
      </c>
      <c r="D29" s="28">
        <f t="shared" si="0"/>
        <v>0</v>
      </c>
      <c r="E29" s="2"/>
      <c r="F29" s="2"/>
    </row>
    <row r="30" spans="1:6" ht="15" x14ac:dyDescent="0.25">
      <c r="A30" s="54" t="str">
        <f>CONCATENATE("Voorbereiding eerste keer cursus door docent (professioneel, ",B18," uur)")</f>
        <v>Voorbereiding eerste keer cursus door docent (professioneel, 0 uur)</v>
      </c>
      <c r="B30" s="59">
        <f>'1 Begroting – vul parameters in'!B30</f>
        <v>0</v>
      </c>
      <c r="C30" s="59">
        <f>'1 Begroting – vul parameters in'!C30</f>
        <v>0</v>
      </c>
      <c r="D30" s="28">
        <f t="shared" si="0"/>
        <v>0</v>
      </c>
      <c r="E30" s="2"/>
      <c r="F30" s="2"/>
    </row>
    <row r="31" spans="1:6" ht="15" x14ac:dyDescent="0.25">
      <c r="A31" s="54" t="str">
        <f>CONCATENATE("Voorbereiding cursus door vrijwilliger-docent en tolk (",B21/4," dagdelen)")</f>
        <v>Voorbereiding cursus door vrijwilliger-docent en tolk (0 dagdelen)</v>
      </c>
      <c r="B31" s="59">
        <f>'1 Begroting – vul parameters in'!B31</f>
        <v>0</v>
      </c>
      <c r="C31" s="59">
        <f>'1 Begroting – vul parameters in'!C31</f>
        <v>0</v>
      </c>
      <c r="D31" s="28">
        <f t="shared" si="0"/>
        <v>0</v>
      </c>
      <c r="E31" s="2"/>
      <c r="F31" s="2"/>
    </row>
    <row r="32" spans="1:6" ht="15" x14ac:dyDescent="0.25">
      <c r="A32" s="47" t="str">
        <f>CONCATENATE("Coördinatie en organisatie opstart (bib. ",B14," uur", ", VW ",B15," uur)")</f>
        <v>Coördinatie en organisatie opstart (bib. 0 uur, VW 0 uur)</v>
      </c>
      <c r="B32" s="59">
        <f>'1 Begroting – vul parameters in'!B32</f>
        <v>0</v>
      </c>
      <c r="C32" s="59">
        <f>'1 Begroting – vul parameters in'!C32</f>
        <v>0</v>
      </c>
      <c r="D32" s="28">
        <f t="shared" si="0"/>
        <v>0</v>
      </c>
      <c r="E32" s="2"/>
      <c r="F32" s="2"/>
    </row>
    <row r="33" spans="1:6" ht="15" x14ac:dyDescent="0.25">
      <c r="A33" s="54" t="s">
        <v>26</v>
      </c>
      <c r="B33" s="59">
        <f>'1 Begroting – vul parameters in'!B33</f>
        <v>0</v>
      </c>
      <c r="C33" s="59">
        <f>'1 Begroting – vul parameters in'!C33</f>
        <v>0</v>
      </c>
      <c r="D33" s="28">
        <f t="shared" si="0"/>
        <v>0</v>
      </c>
      <c r="E33" s="2"/>
      <c r="F33" s="2"/>
    </row>
    <row r="34" spans="1:6" ht="15" x14ac:dyDescent="0.25">
      <c r="A34" s="60" t="s">
        <v>38</v>
      </c>
      <c r="B34" s="38">
        <f>SUM(B24:B33)</f>
        <v>0</v>
      </c>
      <c r="C34" s="38">
        <f>SUM(C24:C33)</f>
        <v>0</v>
      </c>
      <c r="D34" s="38">
        <f>SUM(D24:D33)</f>
        <v>0</v>
      </c>
      <c r="E34" s="2"/>
      <c r="F34" s="2"/>
    </row>
    <row r="35" spans="1:6" ht="15" x14ac:dyDescent="0.25">
      <c r="A35" s="56" t="s">
        <v>0</v>
      </c>
      <c r="B35" s="56"/>
      <c r="C35" s="61"/>
      <c r="D35" s="58"/>
      <c r="E35" s="2"/>
      <c r="F35" s="2"/>
    </row>
    <row r="36" spans="1:6" ht="15" x14ac:dyDescent="0.25">
      <c r="A36" s="47" t="str">
        <f>CONCATENATE("Gebruik cursusruimte (",B5," dagdelen)")</f>
        <v>Gebruik cursusruimte (0 dagdelen)</v>
      </c>
      <c r="B36" s="59">
        <f>'1 Begroting – vul parameters in'!B36</f>
        <v>0</v>
      </c>
      <c r="C36" s="59">
        <f>'1 Begroting – vul parameters in'!C36</f>
        <v>0</v>
      </c>
      <c r="D36" s="28">
        <f>SUM(B36:C36)</f>
        <v>0</v>
      </c>
      <c r="E36" s="2"/>
      <c r="F36" s="2"/>
    </row>
    <row r="37" spans="1:6" ht="15" x14ac:dyDescent="0.25">
      <c r="A37" s="62" t="str">
        <f>CONCATENATE("Werkboeken (€",B8," per werkboek)")</f>
        <v>Werkboeken (€0 per werkboek)</v>
      </c>
      <c r="B37" s="59">
        <f>'1 Begroting – vul parameters in'!B37</f>
        <v>0</v>
      </c>
      <c r="C37" s="59">
        <f>'1 Begroting – vul parameters in'!C37</f>
        <v>0</v>
      </c>
      <c r="D37" s="28">
        <f t="shared" ref="D37:D41" si="1">SUM(B37:C37)</f>
        <v>0</v>
      </c>
      <c r="E37" s="2"/>
      <c r="F37" s="2"/>
    </row>
    <row r="38" spans="1:6" ht="15" x14ac:dyDescent="0.25">
      <c r="A38" s="47" t="str">
        <f>CONCATENATE("Werving en screening deelnemers cursus (",B16," uur per cursus)")</f>
        <v>Werving en screening deelnemers cursus (0 uur per cursus)</v>
      </c>
      <c r="B38" s="59">
        <f>'1 Begroting – vul parameters in'!B38</f>
        <v>0</v>
      </c>
      <c r="C38" s="59">
        <f>'1 Begroting – vul parameters in'!C38</f>
        <v>0</v>
      </c>
      <c r="D38" s="28">
        <f t="shared" si="1"/>
        <v>0</v>
      </c>
      <c r="E38" s="2"/>
      <c r="F38" s="2"/>
    </row>
    <row r="39" spans="1:6" ht="15" x14ac:dyDescent="0.25">
      <c r="A39" s="47" t="str">
        <f>CONCATENATE("Inzet professionele docent (",B5," x ",B19," uur)")</f>
        <v>Inzet professionele docent (0 x 0 uur)</v>
      </c>
      <c r="B39" s="59">
        <f>'1 Begroting – vul parameters in'!B39</f>
        <v>0</v>
      </c>
      <c r="C39" s="59">
        <f>'1 Begroting – vul parameters in'!C39</f>
        <v>0</v>
      </c>
      <c r="D39" s="28">
        <f t="shared" si="1"/>
        <v>0</v>
      </c>
      <c r="E39" s="2"/>
      <c r="F39" s="2"/>
    </row>
    <row r="40" spans="1:6" ht="15" x14ac:dyDescent="0.25">
      <c r="A40" s="63" t="str">
        <f>CONCATENATE("Inzet vrijwilliger-docent en tolk (2 x ",B5," x ",B22," uur, incl. voorbereiding)")</f>
        <v>Inzet vrijwilliger-docent en tolk (2 x 0 x 0 uur, incl. voorbereiding)</v>
      </c>
      <c r="B40" s="59">
        <f>'1 Begroting – vul parameters in'!B40</f>
        <v>0</v>
      </c>
      <c r="C40" s="59">
        <f>'1 Begroting – vul parameters in'!C40</f>
        <v>0</v>
      </c>
      <c r="D40" s="28">
        <f t="shared" si="1"/>
        <v>0</v>
      </c>
      <c r="E40" s="2"/>
      <c r="F40" s="2"/>
    </row>
    <row r="41" spans="1:6" ht="15" x14ac:dyDescent="0.25">
      <c r="A41" s="54" t="s">
        <v>29</v>
      </c>
      <c r="B41" s="59">
        <f>'1 Begroting – vul parameters in'!B41</f>
        <v>0</v>
      </c>
      <c r="C41" s="59">
        <f>'1 Begroting – vul parameters in'!C41</f>
        <v>0</v>
      </c>
      <c r="D41" s="28">
        <f t="shared" si="1"/>
        <v>0</v>
      </c>
      <c r="E41" s="2"/>
      <c r="F41" s="2"/>
    </row>
    <row r="42" spans="1:6" ht="15" x14ac:dyDescent="0.25">
      <c r="A42" s="64" t="s">
        <v>39</v>
      </c>
      <c r="B42" s="39">
        <f>SUM(B36:B41)</f>
        <v>0</v>
      </c>
      <c r="C42" s="39">
        <f>SUM(C36:C41)</f>
        <v>0</v>
      </c>
      <c r="D42" s="39">
        <f>SUM(D36:D41)</f>
        <v>0</v>
      </c>
      <c r="E42" s="2"/>
      <c r="F42" s="2"/>
    </row>
    <row r="43" spans="1:6" ht="15" x14ac:dyDescent="0.25">
      <c r="A43" s="56" t="s">
        <v>34</v>
      </c>
      <c r="B43" s="65"/>
      <c r="C43" s="65"/>
      <c r="D43" s="66"/>
      <c r="E43" s="2"/>
      <c r="F43" s="2"/>
    </row>
    <row r="44" spans="1:6" ht="15" x14ac:dyDescent="0.25">
      <c r="A44" s="67" t="s">
        <v>33</v>
      </c>
      <c r="B44" s="68">
        <f>'1 Begroting – vul parameters in'!B44</f>
        <v>0</v>
      </c>
      <c r="C44" s="59">
        <f>'1 Begroting – vul parameters in'!C44</f>
        <v>0</v>
      </c>
      <c r="D44" s="28">
        <f t="shared" ref="D44:D45" si="2">SUM(B44:C44)</f>
        <v>0</v>
      </c>
      <c r="E44" s="2"/>
      <c r="F44" s="2"/>
    </row>
    <row r="45" spans="1:6" ht="15" x14ac:dyDescent="0.25">
      <c r="A45" s="69" t="str">
        <f>CONCATENATE("Uitvoeringskosten (",B3," cursussen, totaal ",B3*B4," deelnemers)")</f>
        <v>Uitvoeringskosten (1 cursussen, totaal 1 deelnemers)</v>
      </c>
      <c r="B45" s="68">
        <f>'1 Begroting – vul parameters in'!B45</f>
        <v>0</v>
      </c>
      <c r="C45" s="59">
        <f>'1 Begroting – vul parameters in'!C45</f>
        <v>0</v>
      </c>
      <c r="D45" s="28">
        <f t="shared" si="2"/>
        <v>0</v>
      </c>
      <c r="E45" s="2"/>
      <c r="F45" s="2"/>
    </row>
    <row r="46" spans="1:6" ht="15" x14ac:dyDescent="0.25">
      <c r="A46" s="70" t="s">
        <v>40</v>
      </c>
      <c r="B46" s="39">
        <f>SUM(B44:B45)</f>
        <v>0</v>
      </c>
      <c r="C46" s="39">
        <f>SUM(C44:C45)</f>
        <v>0</v>
      </c>
      <c r="D46" s="39">
        <f>SUM(D44:D45)</f>
        <v>0</v>
      </c>
      <c r="E46" s="2"/>
      <c r="F46" s="2"/>
    </row>
    <row r="47" spans="1:6" ht="15" x14ac:dyDescent="0.25">
      <c r="A47" s="56" t="s">
        <v>41</v>
      </c>
      <c r="B47" s="65"/>
      <c r="C47" s="65"/>
      <c r="D47" s="66"/>
      <c r="E47" s="2"/>
      <c r="F47" s="2"/>
    </row>
    <row r="48" spans="1:6" ht="15" x14ac:dyDescent="0.25">
      <c r="A48" s="47" t="str">
        <f>CONCATENATE("Kosten per cursist opstartjaar (",B3," cursussen)")</f>
        <v>Kosten per cursist opstartjaar (1 cursussen)</v>
      </c>
      <c r="B48" s="68">
        <f>B46/(B3*B4)</f>
        <v>0</v>
      </c>
      <c r="C48" s="59">
        <f>C46/(B3*B4)</f>
        <v>0</v>
      </c>
      <c r="D48" s="28">
        <f>D46/(B3*B4)</f>
        <v>0</v>
      </c>
      <c r="E48" s="2"/>
      <c r="F48" s="2"/>
    </row>
    <row r="49" spans="1:6" ht="15" x14ac:dyDescent="0.25">
      <c r="A49" s="71" t="str">
        <f>CONCATENATE("Kosten per cursist vervolgcursus (",B4," deelnemers per keer)")</f>
        <v>Kosten per cursist vervolgcursus (1 deelnemers per keer)</v>
      </c>
      <c r="B49" s="68">
        <f>B42/B4</f>
        <v>0</v>
      </c>
      <c r="C49" s="59">
        <f>C42/B4</f>
        <v>0</v>
      </c>
      <c r="D49" s="28">
        <f>D42/B4</f>
        <v>0</v>
      </c>
      <c r="E49" s="2"/>
      <c r="F49" s="2"/>
    </row>
    <row r="50" spans="1:6" ht="15" x14ac:dyDescent="0.25">
      <c r="A50" s="10"/>
      <c r="B50" s="10"/>
      <c r="C50" s="10"/>
      <c r="D50" s="10"/>
      <c r="E50" s="2"/>
      <c r="F50" s="2"/>
    </row>
  </sheetData>
  <sheetProtection sheet="1" insertColumns="0" insertRows="0" deleteColumns="0" deleteRows="0"/>
  <mergeCells count="1">
    <mergeCell ref="A2:D2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1 Begroting – vul parameters in</vt:lpstr>
      <vt:lpstr>2 Resultaat – alles aanpasbaar</vt:lpstr>
    </vt:vector>
  </TitlesOfParts>
  <Company>BiebCloud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Keijsers</dc:creator>
  <cp:lastModifiedBy>Piet Boekhoudt</cp:lastModifiedBy>
  <cp:lastPrinted>2022-02-15T16:35:47Z</cp:lastPrinted>
  <dcterms:created xsi:type="dcterms:W3CDTF">2018-03-21T18:15:58Z</dcterms:created>
  <dcterms:modified xsi:type="dcterms:W3CDTF">2022-03-25T11:49:58Z</dcterms:modified>
</cp:coreProperties>
</file>